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35" windowHeight="7620"/>
  </bookViews>
  <sheets>
    <sheet name="CDRatio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N19" i="2"/>
  <c r="N18"/>
  <c r="N17"/>
  <c r="N16"/>
  <c r="N15"/>
  <c r="N14"/>
  <c r="N13"/>
  <c r="N12"/>
  <c r="N11"/>
  <c r="N10"/>
  <c r="N9"/>
  <c r="N8"/>
  <c r="N7"/>
  <c r="N6"/>
  <c r="N16" i="1"/>
  <c r="N13"/>
  <c r="N10"/>
  <c r="N8"/>
  <c r="N14"/>
  <c r="N9"/>
  <c r="N15"/>
  <c r="N11"/>
  <c r="N19"/>
  <c r="N18"/>
  <c r="N17"/>
  <c r="N7"/>
  <c r="N12"/>
  <c r="M20"/>
  <c r="N20" l="1"/>
  <c r="F20" l="1"/>
  <c r="F22" s="1"/>
  <c r="G16"/>
  <c r="G13"/>
  <c r="G10"/>
  <c r="G8"/>
  <c r="G14"/>
  <c r="G9"/>
  <c r="G15"/>
  <c r="G11"/>
  <c r="G19"/>
  <c r="G18"/>
  <c r="G17"/>
  <c r="G7"/>
  <c r="G12"/>
  <c r="N22"/>
  <c r="M22"/>
  <c r="K22"/>
  <c r="J22"/>
  <c r="I22"/>
  <c r="H22"/>
  <c r="E22"/>
  <c r="D22"/>
  <c r="C22"/>
  <c r="O11" l="1"/>
  <c r="L11"/>
  <c r="O8"/>
  <c r="L8"/>
  <c r="L12"/>
  <c r="O12"/>
  <c r="L19"/>
  <c r="O19"/>
  <c r="L14"/>
  <c r="O14"/>
  <c r="L16"/>
  <c r="O16"/>
  <c r="L18"/>
  <c r="O18"/>
  <c r="L9"/>
  <c r="O9"/>
  <c r="L13"/>
  <c r="O13"/>
  <c r="O7"/>
  <c r="L7"/>
  <c r="L17"/>
  <c r="O17"/>
  <c r="L15"/>
  <c r="O15"/>
  <c r="L10"/>
  <c r="O10"/>
  <c r="G20"/>
  <c r="L20" l="1"/>
  <c r="O20"/>
  <c r="G22"/>
  <c r="L22" l="1"/>
  <c r="O22"/>
</calcChain>
</file>

<file path=xl/sharedStrings.xml><?xml version="1.0" encoding="utf-8"?>
<sst xmlns="http://schemas.openxmlformats.org/spreadsheetml/2006/main" count="74" uniqueCount="52">
  <si>
    <t xml:space="preserve"> </t>
  </si>
  <si>
    <t>No. in Actual and Amount in Crore</t>
  </si>
  <si>
    <t>Deposits</t>
  </si>
  <si>
    <t>Advances</t>
  </si>
  <si>
    <t>SR.</t>
  </si>
  <si>
    <t>Name of District</t>
  </si>
  <si>
    <t>Branch</t>
  </si>
  <si>
    <t>Rural</t>
  </si>
  <si>
    <t>Semi-Urban</t>
  </si>
  <si>
    <t xml:space="preserve">Urban </t>
  </si>
  <si>
    <t>Total</t>
  </si>
  <si>
    <t>CD Ratio</t>
  </si>
  <si>
    <t>HARIDWAR</t>
  </si>
  <si>
    <t>ALMORA</t>
  </si>
  <si>
    <t>TEHRI GARHWAL</t>
  </si>
  <si>
    <t>UDAM SINGH NAGAR</t>
  </si>
  <si>
    <t>UTTAR KASHI</t>
  </si>
  <si>
    <t>DEHRADUN</t>
  </si>
  <si>
    <t>PITHORAGARH</t>
  </si>
  <si>
    <t>CHAMOLI</t>
  </si>
  <si>
    <t>PAURI GARHWAL</t>
  </si>
  <si>
    <t>BAGESHWAR</t>
  </si>
  <si>
    <t>CHAMPAWAT</t>
  </si>
  <si>
    <t>NAINITAL</t>
  </si>
  <si>
    <t>RUDRA PRAYAG</t>
  </si>
  <si>
    <t>CD Ratio (Within State Adv)</t>
  </si>
  <si>
    <t>Outside State Advances          (B)</t>
  </si>
  <si>
    <t>Total Adavances         (A+B)</t>
  </si>
  <si>
    <t>Total                 (A)</t>
  </si>
  <si>
    <t>DISTRICT WISE CD RATIO AS ON 31.03.2024</t>
  </si>
  <si>
    <t>RIDF</t>
  </si>
  <si>
    <t>TOTAL ( ALL BANKS + RIDF)</t>
  </si>
  <si>
    <t>TOTAL ALL BANKS</t>
  </si>
  <si>
    <t>S.</t>
  </si>
  <si>
    <t>No.</t>
  </si>
  <si>
    <t>Name of</t>
  </si>
  <si>
    <t>the District</t>
  </si>
  <si>
    <t>No. of</t>
  </si>
  <si>
    <t>Br.</t>
  </si>
  <si>
    <t>Deposit</t>
  </si>
  <si>
    <t>C:D</t>
  </si>
  <si>
    <t>Ratio</t>
  </si>
  <si>
    <t>Agri</t>
  </si>
  <si>
    <t>Others</t>
  </si>
  <si>
    <t>Total $</t>
  </si>
  <si>
    <t>PSA</t>
  </si>
  <si>
    <t>Adv. To</t>
  </si>
  <si>
    <t>W/S</t>
  </si>
  <si>
    <t>SC/ST</t>
  </si>
  <si>
    <t>C</t>
  </si>
  <si>
    <t>G. TOTAL</t>
  </si>
  <si>
    <t>MSME</t>
  </si>
</sst>
</file>

<file path=xl/styles.xml><?xml version="1.0" encoding="utf-8"?>
<styleSheet xmlns="http://schemas.openxmlformats.org/spreadsheetml/2006/main">
  <fonts count="17">
    <font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u/>
      <sz val="18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/>
    <xf numFmtId="2" fontId="2" fillId="0" borderId="2" xfId="0" applyNumberFormat="1" applyFont="1" applyBorder="1"/>
    <xf numFmtId="2" fontId="2" fillId="2" borderId="2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2" fontId="1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3" fillId="0" borderId="2" xfId="0" applyFont="1" applyBorder="1"/>
    <xf numFmtId="2" fontId="13" fillId="0" borderId="2" xfId="0" applyNumberFormat="1" applyFont="1" applyBorder="1"/>
    <xf numFmtId="2" fontId="13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11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3" fillId="0" borderId="4" xfId="0" applyFont="1" applyBorder="1"/>
    <xf numFmtId="2" fontId="13" fillId="0" borderId="4" xfId="0" applyNumberFormat="1" applyFont="1" applyBorder="1"/>
    <xf numFmtId="2" fontId="13" fillId="0" borderId="4" xfId="0" applyNumberFormat="1" applyFont="1" applyBorder="1" applyAlignment="1">
      <alignment horizontal="center"/>
    </xf>
    <xf numFmtId="0" fontId="14" fillId="0" borderId="4" xfId="0" applyFont="1" applyBorder="1"/>
    <xf numFmtId="0" fontId="11" fillId="3" borderId="4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L22"/>
  <sheetViews>
    <sheetView tabSelected="1" zoomScale="87" zoomScaleNormal="87" workbookViewId="0">
      <selection activeCell="O22" sqref="O22"/>
    </sheetView>
  </sheetViews>
  <sheetFormatPr defaultColWidth="9.6640625" defaultRowHeight="15.75"/>
  <cols>
    <col min="1" max="1" width="3.5546875" style="2" customWidth="1"/>
    <col min="2" max="2" width="21.44140625" style="2" bestFit="1" customWidth="1"/>
    <col min="3" max="3" width="6.21875" style="2" bestFit="1" customWidth="1"/>
    <col min="4" max="4" width="8" style="2" bestFit="1" customWidth="1"/>
    <col min="5" max="5" width="9.6640625" style="2" bestFit="1" customWidth="1"/>
    <col min="6" max="7" width="8.88671875" style="2" bestFit="1" customWidth="1"/>
    <col min="8" max="8" width="8" style="2" bestFit="1" customWidth="1"/>
    <col min="9" max="9" width="9.6640625" style="2" bestFit="1" customWidth="1"/>
    <col min="10" max="10" width="8" style="2" bestFit="1" customWidth="1"/>
    <col min="11" max="11" width="9.6640625" style="2" customWidth="1"/>
    <col min="12" max="12" width="10.5546875" style="2" customWidth="1"/>
    <col min="13" max="246" width="9.6640625" style="1" customWidth="1"/>
  </cols>
  <sheetData>
    <row r="1" spans="1:246" ht="24.75" customHeight="1">
      <c r="A1" s="2" t="s">
        <v>0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46" ht="24.75" customHeigh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246" ht="24.75" customHeight="1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46" ht="23.25" customHeight="1">
      <c r="A4" s="3"/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46" ht="18" customHeight="1">
      <c r="A5" s="5"/>
      <c r="B5" s="5"/>
      <c r="C5" s="5"/>
      <c r="D5" s="41" t="s">
        <v>2</v>
      </c>
      <c r="E5" s="41"/>
      <c r="F5" s="41"/>
      <c r="G5" s="41"/>
      <c r="H5" s="41" t="s">
        <v>3</v>
      </c>
      <c r="I5" s="41"/>
      <c r="J5" s="41"/>
      <c r="K5" s="41"/>
      <c r="L5" s="46" t="s">
        <v>25</v>
      </c>
      <c r="M5" s="41" t="s">
        <v>26</v>
      </c>
      <c r="N5" s="41" t="s">
        <v>27</v>
      </c>
      <c r="O5" s="41" t="s">
        <v>11</v>
      </c>
    </row>
    <row r="6" spans="1:246" ht="42" customHeight="1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9" t="s">
        <v>9</v>
      </c>
      <c r="G6" s="9" t="s">
        <v>10</v>
      </c>
      <c r="H6" s="8" t="s">
        <v>7</v>
      </c>
      <c r="I6" s="8" t="s">
        <v>8</v>
      </c>
      <c r="J6" s="9" t="s">
        <v>9</v>
      </c>
      <c r="K6" s="9" t="s">
        <v>28</v>
      </c>
      <c r="L6" s="47"/>
      <c r="M6" s="41"/>
      <c r="N6" s="41"/>
      <c r="O6" s="41"/>
    </row>
    <row r="7" spans="1:246">
      <c r="A7" s="5">
        <v>1</v>
      </c>
      <c r="B7" s="5" t="s">
        <v>13</v>
      </c>
      <c r="C7" s="5">
        <v>153</v>
      </c>
      <c r="D7" s="13">
        <v>4288.74</v>
      </c>
      <c r="E7" s="14">
        <v>3802.07</v>
      </c>
      <c r="F7" s="13">
        <v>210.67</v>
      </c>
      <c r="G7" s="13">
        <f t="shared" ref="G7:G19" si="0">SUM(D7:F7)</f>
        <v>8301.48</v>
      </c>
      <c r="H7" s="13">
        <v>965.66</v>
      </c>
      <c r="I7" s="13">
        <v>1158.8399999999999</v>
      </c>
      <c r="J7" s="13">
        <v>140.4</v>
      </c>
      <c r="K7" s="13">
        <v>2264.9</v>
      </c>
      <c r="L7" s="17">
        <f t="shared" ref="L7:L20" si="1">K7/G7%</f>
        <v>27.283086871256696</v>
      </c>
      <c r="M7" s="13">
        <v>0.06</v>
      </c>
      <c r="N7" s="13">
        <f t="shared" ref="N7:N19" si="2">K7+M7</f>
        <v>2264.96</v>
      </c>
      <c r="O7" s="17">
        <f t="shared" ref="O7:O19" si="3">N7/G7%</f>
        <v>27.283809633944792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>
      <c r="A8" s="5">
        <v>2</v>
      </c>
      <c r="B8" s="5" t="s">
        <v>21</v>
      </c>
      <c r="C8" s="5">
        <v>57</v>
      </c>
      <c r="D8" s="13">
        <v>2440.66</v>
      </c>
      <c r="E8" s="14">
        <v>0</v>
      </c>
      <c r="F8" s="13">
        <v>57.55</v>
      </c>
      <c r="G8" s="13">
        <f t="shared" si="0"/>
        <v>2498.21</v>
      </c>
      <c r="H8" s="13">
        <v>580.69000000000005</v>
      </c>
      <c r="I8" s="13">
        <v>3.55</v>
      </c>
      <c r="J8" s="13">
        <v>28.23</v>
      </c>
      <c r="K8" s="13">
        <v>612.47</v>
      </c>
      <c r="L8" s="17">
        <f t="shared" si="1"/>
        <v>24.516353709255828</v>
      </c>
      <c r="M8" s="13">
        <v>0</v>
      </c>
      <c r="N8" s="13">
        <f t="shared" si="2"/>
        <v>612.47</v>
      </c>
      <c r="O8" s="17">
        <f t="shared" si="3"/>
        <v>24.516353709255828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>
      <c r="A9" s="5">
        <v>3</v>
      </c>
      <c r="B9" s="5" t="s">
        <v>19</v>
      </c>
      <c r="C9" s="5">
        <v>105</v>
      </c>
      <c r="D9" s="13">
        <v>2840.98</v>
      </c>
      <c r="E9" s="14">
        <v>2171.4299999999998</v>
      </c>
      <c r="F9" s="13">
        <v>0</v>
      </c>
      <c r="G9" s="13">
        <f t="shared" si="0"/>
        <v>5012.41</v>
      </c>
      <c r="H9" s="13">
        <v>805.14</v>
      </c>
      <c r="I9" s="13">
        <v>601.47</v>
      </c>
      <c r="J9" s="13">
        <v>12.32</v>
      </c>
      <c r="K9" s="13">
        <v>1418.93</v>
      </c>
      <c r="L9" s="17">
        <f t="shared" si="1"/>
        <v>28.308338703338315</v>
      </c>
      <c r="M9" s="13">
        <v>939.29</v>
      </c>
      <c r="N9" s="13">
        <f t="shared" si="2"/>
        <v>2358.2200000000003</v>
      </c>
      <c r="O9" s="17">
        <f t="shared" si="3"/>
        <v>47.047627787830613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>
      <c r="A10" s="5">
        <v>4</v>
      </c>
      <c r="B10" s="5" t="s">
        <v>22</v>
      </c>
      <c r="C10" s="5">
        <v>69</v>
      </c>
      <c r="D10" s="13">
        <v>2242.39</v>
      </c>
      <c r="E10" s="14">
        <v>632.1</v>
      </c>
      <c r="F10" s="13">
        <v>129.72999999999999</v>
      </c>
      <c r="G10" s="13">
        <f t="shared" si="0"/>
        <v>3004.22</v>
      </c>
      <c r="H10" s="13">
        <v>684.1</v>
      </c>
      <c r="I10" s="13">
        <v>305.39999999999998</v>
      </c>
      <c r="J10" s="13">
        <v>71.87</v>
      </c>
      <c r="K10" s="13">
        <v>1061.3699999999999</v>
      </c>
      <c r="L10" s="17">
        <f t="shared" si="1"/>
        <v>35.329303446485277</v>
      </c>
      <c r="M10" s="13">
        <v>1735.45</v>
      </c>
      <c r="N10" s="13">
        <f t="shared" si="2"/>
        <v>2796.8199999999997</v>
      </c>
      <c r="O10" s="17">
        <f t="shared" si="3"/>
        <v>93.09637776194819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>
      <c r="A11" s="5">
        <v>5</v>
      </c>
      <c r="B11" s="5" t="s">
        <v>17</v>
      </c>
      <c r="C11" s="5">
        <v>618</v>
      </c>
      <c r="D11" s="13">
        <v>8526.8700000000008</v>
      </c>
      <c r="E11" s="14">
        <v>9811.02</v>
      </c>
      <c r="F11" s="13">
        <v>73122.210000000006</v>
      </c>
      <c r="G11" s="13">
        <f t="shared" si="0"/>
        <v>91460.1</v>
      </c>
      <c r="H11" s="13">
        <v>2745.98</v>
      </c>
      <c r="I11" s="13">
        <v>6143.72</v>
      </c>
      <c r="J11" s="13">
        <v>26811.03</v>
      </c>
      <c r="K11" s="13">
        <v>35700.730000000003</v>
      </c>
      <c r="L11" s="17">
        <f t="shared" si="1"/>
        <v>39.034212733202786</v>
      </c>
      <c r="M11" s="13">
        <v>1530.62</v>
      </c>
      <c r="N11" s="13">
        <f t="shared" si="2"/>
        <v>37231.350000000006</v>
      </c>
      <c r="O11" s="17">
        <f t="shared" si="3"/>
        <v>40.707751248905261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>
      <c r="A12" s="5">
        <v>6</v>
      </c>
      <c r="B12" s="5" t="s">
        <v>12</v>
      </c>
      <c r="C12" s="5">
        <v>308</v>
      </c>
      <c r="D12" s="13">
        <v>6440.46</v>
      </c>
      <c r="E12" s="14">
        <v>3389.22</v>
      </c>
      <c r="F12" s="13">
        <v>19682.78</v>
      </c>
      <c r="G12" s="13">
        <f t="shared" si="0"/>
        <v>29512.46</v>
      </c>
      <c r="H12" s="13">
        <v>3931.31</v>
      </c>
      <c r="I12" s="13">
        <v>1813.46</v>
      </c>
      <c r="J12" s="13">
        <v>11694.29</v>
      </c>
      <c r="K12" s="13">
        <v>17439.060000000001</v>
      </c>
      <c r="L12" s="17">
        <f t="shared" si="1"/>
        <v>59.090499402625206</v>
      </c>
      <c r="M12" s="13">
        <v>3386.92</v>
      </c>
      <c r="N12" s="13">
        <f t="shared" si="2"/>
        <v>20825.980000000003</v>
      </c>
      <c r="O12" s="17">
        <f t="shared" si="3"/>
        <v>70.566736896890347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>
      <c r="A13" s="5">
        <v>7</v>
      </c>
      <c r="B13" s="5" t="s">
        <v>23</v>
      </c>
      <c r="C13" s="5">
        <v>280</v>
      </c>
      <c r="D13" s="13">
        <v>5774.73</v>
      </c>
      <c r="E13" s="14">
        <v>5019.28</v>
      </c>
      <c r="F13" s="13">
        <v>14404.93</v>
      </c>
      <c r="G13" s="13">
        <f t="shared" si="0"/>
        <v>25198.94</v>
      </c>
      <c r="H13" s="13">
        <v>2086.25</v>
      </c>
      <c r="I13" s="13">
        <v>1658.83</v>
      </c>
      <c r="J13" s="13">
        <v>10182.959999999999</v>
      </c>
      <c r="K13" s="13">
        <v>13928.04</v>
      </c>
      <c r="L13" s="17">
        <f t="shared" si="1"/>
        <v>55.272324947001742</v>
      </c>
      <c r="M13" s="13">
        <v>0</v>
      </c>
      <c r="N13" s="13">
        <f t="shared" si="2"/>
        <v>13928.04</v>
      </c>
      <c r="O13" s="17">
        <f t="shared" si="3"/>
        <v>55.272324947001742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>
      <c r="A14" s="5">
        <v>8</v>
      </c>
      <c r="B14" s="5" t="s">
        <v>20</v>
      </c>
      <c r="C14" s="5">
        <v>207</v>
      </c>
      <c r="D14" s="13">
        <v>5602.42</v>
      </c>
      <c r="E14" s="14">
        <v>5985.75</v>
      </c>
      <c r="F14" s="13">
        <v>154.83000000000001</v>
      </c>
      <c r="G14" s="13">
        <f t="shared" si="0"/>
        <v>11743</v>
      </c>
      <c r="H14" s="13">
        <v>1405.72</v>
      </c>
      <c r="I14" s="13">
        <v>1745.55</v>
      </c>
      <c r="J14" s="13">
        <v>61.43</v>
      </c>
      <c r="K14" s="13">
        <v>3212.7</v>
      </c>
      <c r="L14" s="17">
        <f t="shared" si="1"/>
        <v>27.35842629651707</v>
      </c>
      <c r="M14" s="13">
        <v>37.840000000000003</v>
      </c>
      <c r="N14" s="13">
        <f t="shared" si="2"/>
        <v>3250.54</v>
      </c>
      <c r="O14" s="17">
        <f t="shared" si="3"/>
        <v>27.680660819211443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>
      <c r="A15" s="5">
        <v>9</v>
      </c>
      <c r="B15" s="5" t="s">
        <v>18</v>
      </c>
      <c r="C15" s="5">
        <v>116</v>
      </c>
      <c r="D15" s="13">
        <v>2937.22</v>
      </c>
      <c r="E15" s="14">
        <v>2952.36</v>
      </c>
      <c r="F15" s="13">
        <v>286.83</v>
      </c>
      <c r="G15" s="13">
        <f t="shared" si="0"/>
        <v>6176.41</v>
      </c>
      <c r="H15" s="13">
        <v>909.51</v>
      </c>
      <c r="I15" s="13">
        <v>867.9</v>
      </c>
      <c r="J15" s="13">
        <v>246.17</v>
      </c>
      <c r="K15" s="13">
        <v>2023.58</v>
      </c>
      <c r="L15" s="17">
        <f t="shared" si="1"/>
        <v>32.763045199395762</v>
      </c>
      <c r="M15" s="13">
        <v>23.85</v>
      </c>
      <c r="N15" s="13">
        <f t="shared" si="2"/>
        <v>2047.4299999999998</v>
      </c>
      <c r="O15" s="17">
        <f t="shared" si="3"/>
        <v>33.149191844453327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>
      <c r="A16" s="5">
        <v>10</v>
      </c>
      <c r="B16" s="5" t="s">
        <v>24</v>
      </c>
      <c r="C16" s="5">
        <v>55</v>
      </c>
      <c r="D16" s="13">
        <v>2675.57</v>
      </c>
      <c r="E16" s="14">
        <v>201.13</v>
      </c>
      <c r="F16" s="13">
        <v>0</v>
      </c>
      <c r="G16" s="13">
        <f t="shared" si="0"/>
        <v>2876.7000000000003</v>
      </c>
      <c r="H16" s="13">
        <v>800.31</v>
      </c>
      <c r="I16" s="13">
        <v>67.08</v>
      </c>
      <c r="J16" s="13">
        <v>1.63</v>
      </c>
      <c r="K16" s="13">
        <v>869.02</v>
      </c>
      <c r="L16" s="17">
        <f t="shared" si="1"/>
        <v>30.208919942990228</v>
      </c>
      <c r="M16" s="13">
        <v>0</v>
      </c>
      <c r="N16" s="13">
        <f t="shared" si="2"/>
        <v>869.02</v>
      </c>
      <c r="O16" s="17">
        <f t="shared" si="3"/>
        <v>30.208919942990228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>
      <c r="A17" s="5">
        <v>11</v>
      </c>
      <c r="B17" s="5" t="s">
        <v>14</v>
      </c>
      <c r="C17" s="5">
        <v>153</v>
      </c>
      <c r="D17" s="13">
        <v>4485.21</v>
      </c>
      <c r="E17" s="14">
        <v>2455.56</v>
      </c>
      <c r="F17" s="13">
        <v>497.95</v>
      </c>
      <c r="G17" s="13">
        <f t="shared" si="0"/>
        <v>7438.72</v>
      </c>
      <c r="H17" s="13">
        <v>1237.8800000000001</v>
      </c>
      <c r="I17" s="13">
        <v>784.51</v>
      </c>
      <c r="J17" s="13">
        <v>556.82000000000005</v>
      </c>
      <c r="K17" s="13">
        <v>2579.21</v>
      </c>
      <c r="L17" s="17">
        <f t="shared" si="1"/>
        <v>34.672766282371157</v>
      </c>
      <c r="M17" s="13">
        <v>194.67</v>
      </c>
      <c r="N17" s="13">
        <f t="shared" si="2"/>
        <v>2773.88</v>
      </c>
      <c r="O17" s="17">
        <f t="shared" si="3"/>
        <v>37.289748773982616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>
      <c r="A18" s="5">
        <v>12</v>
      </c>
      <c r="B18" s="5" t="s">
        <v>15</v>
      </c>
      <c r="C18" s="5">
        <v>350</v>
      </c>
      <c r="D18" s="13">
        <v>3865.67</v>
      </c>
      <c r="E18" s="14">
        <v>6091.27</v>
      </c>
      <c r="F18" s="13">
        <v>11487.7</v>
      </c>
      <c r="G18" s="13">
        <f t="shared" si="0"/>
        <v>21444.639999999999</v>
      </c>
      <c r="H18" s="13">
        <v>3618.8</v>
      </c>
      <c r="I18" s="13">
        <v>5805.34</v>
      </c>
      <c r="J18" s="13">
        <v>12028.52</v>
      </c>
      <c r="K18" s="13">
        <v>21452.66</v>
      </c>
      <c r="L18" s="17">
        <f t="shared" si="1"/>
        <v>100.03739862268614</v>
      </c>
      <c r="M18" s="13">
        <v>1395.67</v>
      </c>
      <c r="N18" s="13">
        <f t="shared" si="2"/>
        <v>22848.33</v>
      </c>
      <c r="O18" s="17">
        <f t="shared" si="3"/>
        <v>106.54564497235674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>
      <c r="A19" s="5">
        <v>13</v>
      </c>
      <c r="B19" s="5" t="s">
        <v>16</v>
      </c>
      <c r="C19" s="5">
        <v>75</v>
      </c>
      <c r="D19" s="13">
        <v>1517.21</v>
      </c>
      <c r="E19" s="14">
        <v>1486.43</v>
      </c>
      <c r="F19" s="13">
        <v>6.71</v>
      </c>
      <c r="G19" s="13">
        <f t="shared" si="0"/>
        <v>3010.3500000000004</v>
      </c>
      <c r="H19" s="13">
        <v>815.92</v>
      </c>
      <c r="I19" s="13">
        <v>713.64</v>
      </c>
      <c r="J19" s="13">
        <v>11.53</v>
      </c>
      <c r="K19" s="13">
        <v>1541.09</v>
      </c>
      <c r="L19" s="17">
        <f t="shared" si="1"/>
        <v>51.19305064195192</v>
      </c>
      <c r="M19" s="13">
        <v>0</v>
      </c>
      <c r="N19" s="13">
        <f t="shared" si="2"/>
        <v>1541.09</v>
      </c>
      <c r="O19" s="17">
        <f t="shared" si="3"/>
        <v>51.19305064195192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s="4" customFormat="1">
      <c r="A20" s="6"/>
      <c r="B20" s="7" t="s">
        <v>32</v>
      </c>
      <c r="C20" s="7">
        <v>2546</v>
      </c>
      <c r="D20" s="11">
        <v>53638.13</v>
      </c>
      <c r="E20" s="15">
        <v>43997.62</v>
      </c>
      <c r="F20" s="11">
        <f>SUM(F7:F19)</f>
        <v>120041.89</v>
      </c>
      <c r="G20" s="11">
        <f>SUM(G7:G19)</f>
        <v>217677.64000000004</v>
      </c>
      <c r="H20" s="11">
        <v>20587.27</v>
      </c>
      <c r="I20" s="11">
        <v>21669.29</v>
      </c>
      <c r="J20" s="11">
        <v>61847.199999999997</v>
      </c>
      <c r="K20" s="11">
        <v>104103.76</v>
      </c>
      <c r="L20" s="11">
        <f t="shared" si="1"/>
        <v>47.824737533905626</v>
      </c>
      <c r="M20" s="11">
        <f>SUM(M7:M19)</f>
        <v>9244.3700000000008</v>
      </c>
      <c r="N20" s="11">
        <f>SUM(N7:N19)</f>
        <v>113348.13000000002</v>
      </c>
      <c r="O20" s="11">
        <f t="shared" ref="O20" si="4">N20/G20%</f>
        <v>52.071554064992611</v>
      </c>
    </row>
    <row r="21" spans="1:246" s="1" customFormat="1">
      <c r="A21" s="5"/>
      <c r="B21" s="7" t="s">
        <v>30</v>
      </c>
      <c r="C21" s="5"/>
      <c r="D21" s="13"/>
      <c r="E21" s="14"/>
      <c r="F21" s="13"/>
      <c r="G21" s="13"/>
      <c r="H21" s="13"/>
      <c r="I21" s="13"/>
      <c r="J21" s="13"/>
      <c r="K21" s="12">
        <v>3234.16</v>
      </c>
      <c r="L21" s="18"/>
      <c r="M21" s="16"/>
      <c r="N21" s="12">
        <v>3234.16</v>
      </c>
      <c r="O21" s="19"/>
    </row>
    <row r="22" spans="1:246">
      <c r="A22" s="5"/>
      <c r="B22" s="7" t="s">
        <v>31</v>
      </c>
      <c r="C22" s="10">
        <f t="shared" ref="C22:J22" si="5">C20+C21</f>
        <v>2546</v>
      </c>
      <c r="D22" s="11">
        <f t="shared" si="5"/>
        <v>53638.13</v>
      </c>
      <c r="E22" s="11">
        <f t="shared" si="5"/>
        <v>43997.62</v>
      </c>
      <c r="F22" s="11">
        <f t="shared" si="5"/>
        <v>120041.89</v>
      </c>
      <c r="G22" s="11">
        <f t="shared" si="5"/>
        <v>217677.64000000004</v>
      </c>
      <c r="H22" s="11">
        <f t="shared" si="5"/>
        <v>20587.27</v>
      </c>
      <c r="I22" s="11">
        <f t="shared" si="5"/>
        <v>21669.29</v>
      </c>
      <c r="J22" s="11">
        <f t="shared" si="5"/>
        <v>61847.199999999997</v>
      </c>
      <c r="K22" s="11">
        <f>K20+K21</f>
        <v>107337.92</v>
      </c>
      <c r="L22" s="11">
        <f>K22/G22%</f>
        <v>49.310494178455798</v>
      </c>
      <c r="M22" s="11">
        <f>M20+M21</f>
        <v>9244.3700000000008</v>
      </c>
      <c r="N22" s="11">
        <f>N20+N21</f>
        <v>116582.29000000002</v>
      </c>
      <c r="O22" s="11">
        <f>N22/G22*100</f>
        <v>53.55731070954279</v>
      </c>
    </row>
  </sheetData>
  <sortState ref="B7:O19">
    <sortCondition ref="B7:B19"/>
  </sortState>
  <mergeCells count="10">
    <mergeCell ref="B1:L1"/>
    <mergeCell ref="B2:L2"/>
    <mergeCell ref="D5:G5"/>
    <mergeCell ref="H5:K5"/>
    <mergeCell ref="L5:L6"/>
    <mergeCell ref="M5:M6"/>
    <mergeCell ref="N5:N6"/>
    <mergeCell ref="O5:O6"/>
    <mergeCell ref="A3:O3"/>
    <mergeCell ref="B4:O4"/>
  </mergeCells>
  <printOptions horizontalCentered="1" verticalCentered="1"/>
  <pageMargins left="0.55118110236220497" right="0.31496062992126" top="0.118110236220472" bottom="0.118110236220472" header="0" footer="0"/>
  <pageSetup paperSize="9" scale="81" orientation="landscape" r:id="rId1"/>
  <headerFooter alignWithMargins="0">
    <oddFooter>&amp;L&amp;"Arial"&amp;12&amp;F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F4:R19"/>
  <sheetViews>
    <sheetView workbookViewId="0">
      <selection activeCell="F4" sqref="F4:Q5"/>
    </sheetView>
  </sheetViews>
  <sheetFormatPr defaultRowHeight="15"/>
  <cols>
    <col min="6" max="6" width="2.77734375" bestFit="1" customWidth="1"/>
    <col min="7" max="7" width="13.109375" bestFit="1" customWidth="1"/>
    <col min="8" max="8" width="4.33203125" bestFit="1" customWidth="1"/>
    <col min="9" max="9" width="6.44140625" bestFit="1" customWidth="1"/>
    <col min="10" max="10" width="7" bestFit="1" customWidth="1"/>
    <col min="11" max="11" width="4.44140625" bestFit="1" customWidth="1"/>
    <col min="12" max="16" width="6.109375" bestFit="1" customWidth="1"/>
    <col min="17" max="17" width="5.44140625" bestFit="1" customWidth="1"/>
  </cols>
  <sheetData>
    <row r="4" spans="6:18" ht="15.75">
      <c r="F4" s="34" t="s">
        <v>33</v>
      </c>
      <c r="G4" s="34" t="s">
        <v>35</v>
      </c>
      <c r="H4" s="34" t="s">
        <v>37</v>
      </c>
      <c r="I4" s="34" t="s">
        <v>10</v>
      </c>
      <c r="J4" s="34" t="s">
        <v>10</v>
      </c>
      <c r="K4" s="34" t="s">
        <v>40</v>
      </c>
      <c r="L4" s="34" t="s">
        <v>10</v>
      </c>
      <c r="M4" s="34" t="s">
        <v>10</v>
      </c>
      <c r="N4" s="34" t="s">
        <v>10</v>
      </c>
      <c r="O4" s="34" t="s">
        <v>44</v>
      </c>
      <c r="P4" s="34" t="s">
        <v>46</v>
      </c>
      <c r="Q4" s="32"/>
      <c r="R4" s="20"/>
    </row>
    <row r="5" spans="6:18" ht="15.75">
      <c r="F5" s="35" t="s">
        <v>34</v>
      </c>
      <c r="G5" s="35" t="s">
        <v>36</v>
      </c>
      <c r="H5" s="35" t="s">
        <v>38</v>
      </c>
      <c r="I5" s="35" t="s">
        <v>39</v>
      </c>
      <c r="J5" s="35" t="s">
        <v>3</v>
      </c>
      <c r="K5" s="35" t="s">
        <v>41</v>
      </c>
      <c r="L5" s="35" t="s">
        <v>42</v>
      </c>
      <c r="M5" s="35" t="s">
        <v>51</v>
      </c>
      <c r="N5" s="35" t="s">
        <v>43</v>
      </c>
      <c r="O5" s="35" t="s">
        <v>45</v>
      </c>
      <c r="P5" s="35" t="s">
        <v>47</v>
      </c>
      <c r="Q5" s="33" t="s">
        <v>48</v>
      </c>
      <c r="R5" s="20"/>
    </row>
    <row r="6" spans="6:18" ht="15.75">
      <c r="F6" s="36">
        <v>1</v>
      </c>
      <c r="G6" s="36" t="s">
        <v>13</v>
      </c>
      <c r="H6" s="36">
        <v>153</v>
      </c>
      <c r="I6" s="37">
        <v>8301.48</v>
      </c>
      <c r="J6" s="37">
        <v>2264.96</v>
      </c>
      <c r="K6" s="38">
        <v>27.283809633944792</v>
      </c>
      <c r="L6" s="39">
        <v>263.5</v>
      </c>
      <c r="M6" s="39">
        <v>478.8</v>
      </c>
      <c r="N6" s="40">
        <f>O6-M6-L6</f>
        <v>160.57999999999998</v>
      </c>
      <c r="O6" s="39">
        <v>902.88</v>
      </c>
      <c r="P6" s="39">
        <v>247.96</v>
      </c>
      <c r="Q6" s="40">
        <v>227.48</v>
      </c>
      <c r="R6" s="20"/>
    </row>
    <row r="7" spans="6:18" ht="15.75">
      <c r="F7" s="23">
        <v>2</v>
      </c>
      <c r="G7" s="23" t="s">
        <v>21</v>
      </c>
      <c r="H7" s="23">
        <v>57</v>
      </c>
      <c r="I7" s="24">
        <v>2498.21</v>
      </c>
      <c r="J7" s="24">
        <v>612.47</v>
      </c>
      <c r="K7" s="25">
        <v>24.516353709255828</v>
      </c>
      <c r="L7" s="26">
        <v>91.91</v>
      </c>
      <c r="M7" s="26">
        <v>148.35</v>
      </c>
      <c r="N7" s="27">
        <f t="shared" ref="N7:N19" si="0">O7-M7-L7</f>
        <v>40.470000000000027</v>
      </c>
      <c r="O7" s="26">
        <v>280.73</v>
      </c>
      <c r="P7" s="26">
        <v>88.33</v>
      </c>
      <c r="Q7" s="27">
        <v>74.72999999999999</v>
      </c>
      <c r="R7" s="20"/>
    </row>
    <row r="8" spans="6:18" ht="15.75">
      <c r="F8" s="23">
        <v>3</v>
      </c>
      <c r="G8" s="23" t="s">
        <v>19</v>
      </c>
      <c r="H8" s="23">
        <v>105</v>
      </c>
      <c r="I8" s="24">
        <v>5012.41</v>
      </c>
      <c r="J8" s="24">
        <v>2358.2200000000003</v>
      </c>
      <c r="K8" s="25">
        <v>47.047627787830613</v>
      </c>
      <c r="L8" s="26">
        <v>124.53</v>
      </c>
      <c r="M8" s="26">
        <v>270.92</v>
      </c>
      <c r="N8" s="27">
        <f t="shared" si="0"/>
        <v>142.62000000000003</v>
      </c>
      <c r="O8" s="26">
        <v>538.07000000000005</v>
      </c>
      <c r="P8" s="26">
        <v>120.02</v>
      </c>
      <c r="Q8" s="27">
        <v>202.77</v>
      </c>
      <c r="R8" s="20"/>
    </row>
    <row r="9" spans="6:18" ht="15.75">
      <c r="F9" s="23">
        <v>4</v>
      </c>
      <c r="G9" s="23" t="s">
        <v>22</v>
      </c>
      <c r="H9" s="23">
        <v>69</v>
      </c>
      <c r="I9" s="24">
        <v>3004.22</v>
      </c>
      <c r="J9" s="24">
        <v>2796.8199999999997</v>
      </c>
      <c r="K9" s="25">
        <v>93.09637776194819</v>
      </c>
      <c r="L9" s="26">
        <v>177.67</v>
      </c>
      <c r="M9" s="26">
        <v>237.29</v>
      </c>
      <c r="N9" s="27">
        <f t="shared" si="0"/>
        <v>80.859999999999985</v>
      </c>
      <c r="O9" s="26">
        <v>495.82</v>
      </c>
      <c r="P9" s="26">
        <v>429.26</v>
      </c>
      <c r="Q9" s="27">
        <v>254.06</v>
      </c>
      <c r="R9" s="20"/>
    </row>
    <row r="10" spans="6:18" ht="15.75">
      <c r="F10" s="23">
        <v>5</v>
      </c>
      <c r="G10" s="23" t="s">
        <v>17</v>
      </c>
      <c r="H10" s="23">
        <v>618</v>
      </c>
      <c r="I10" s="24">
        <v>91460.1</v>
      </c>
      <c r="J10" s="24">
        <v>37231.350000000006</v>
      </c>
      <c r="K10" s="25">
        <v>40.707751248905261</v>
      </c>
      <c r="L10" s="26">
        <v>1305.3599999999999</v>
      </c>
      <c r="M10" s="26">
        <v>8532.9599999999991</v>
      </c>
      <c r="N10" s="27">
        <f t="shared" si="0"/>
        <v>2445.0200000000013</v>
      </c>
      <c r="O10" s="26">
        <v>12283.34</v>
      </c>
      <c r="P10" s="26">
        <v>2226.88</v>
      </c>
      <c r="Q10" s="27">
        <v>722.41</v>
      </c>
      <c r="R10" s="20"/>
    </row>
    <row r="11" spans="6:18" ht="15.75">
      <c r="F11" s="23">
        <v>6</v>
      </c>
      <c r="G11" s="23" t="s">
        <v>12</v>
      </c>
      <c r="H11" s="23">
        <v>308</v>
      </c>
      <c r="I11" s="24">
        <v>29512.46</v>
      </c>
      <c r="J11" s="24">
        <v>20825.980000000003</v>
      </c>
      <c r="K11" s="25">
        <v>70.566736896890347</v>
      </c>
      <c r="L11" s="26">
        <v>2278.0500000000002</v>
      </c>
      <c r="M11" s="26">
        <v>5063.21</v>
      </c>
      <c r="N11" s="27">
        <f t="shared" si="0"/>
        <v>1892.9099999999999</v>
      </c>
      <c r="O11" s="26">
        <v>9234.17</v>
      </c>
      <c r="P11" s="26">
        <v>1937.52</v>
      </c>
      <c r="Q11" s="27">
        <v>540.39</v>
      </c>
      <c r="R11" s="20"/>
    </row>
    <row r="12" spans="6:18" ht="15.75">
      <c r="F12" s="23">
        <v>7</v>
      </c>
      <c r="G12" s="23" t="s">
        <v>23</v>
      </c>
      <c r="H12" s="23">
        <v>280</v>
      </c>
      <c r="I12" s="24">
        <v>25198.94</v>
      </c>
      <c r="J12" s="24">
        <v>13928.04</v>
      </c>
      <c r="K12" s="25">
        <v>55.272324947001742</v>
      </c>
      <c r="L12" s="26">
        <v>1500.84</v>
      </c>
      <c r="M12" s="26">
        <v>3632.82</v>
      </c>
      <c r="N12" s="27">
        <f t="shared" si="0"/>
        <v>3612.5599999999995</v>
      </c>
      <c r="O12" s="26">
        <v>8746.2199999999993</v>
      </c>
      <c r="P12" s="26">
        <v>1113.76</v>
      </c>
      <c r="Q12" s="27">
        <v>1621.56</v>
      </c>
      <c r="R12" s="20"/>
    </row>
    <row r="13" spans="6:18" ht="15.75">
      <c r="F13" s="23">
        <v>8</v>
      </c>
      <c r="G13" s="23" t="s">
        <v>20</v>
      </c>
      <c r="H13" s="23">
        <v>207</v>
      </c>
      <c r="I13" s="24">
        <v>11743</v>
      </c>
      <c r="J13" s="24">
        <v>3250.54</v>
      </c>
      <c r="K13" s="25">
        <v>27.680660819211443</v>
      </c>
      <c r="L13" s="26">
        <v>322.07</v>
      </c>
      <c r="M13" s="26">
        <v>755.94</v>
      </c>
      <c r="N13" s="27">
        <f t="shared" si="0"/>
        <v>357.97999999999996</v>
      </c>
      <c r="O13" s="26">
        <v>1435.99</v>
      </c>
      <c r="P13" s="26">
        <v>248.74</v>
      </c>
      <c r="Q13" s="28">
        <v>156.4</v>
      </c>
      <c r="R13" s="20"/>
    </row>
    <row r="14" spans="6:18" ht="15.75">
      <c r="F14" s="23">
        <v>9</v>
      </c>
      <c r="G14" s="23" t="s">
        <v>18</v>
      </c>
      <c r="H14" s="23">
        <v>116</v>
      </c>
      <c r="I14" s="24">
        <v>6176.41</v>
      </c>
      <c r="J14" s="24">
        <v>2047.4299999999998</v>
      </c>
      <c r="K14" s="25">
        <v>33.149191844453327</v>
      </c>
      <c r="L14" s="26">
        <v>291.14</v>
      </c>
      <c r="M14" s="26">
        <v>350.28</v>
      </c>
      <c r="N14" s="27">
        <f t="shared" si="0"/>
        <v>147.01</v>
      </c>
      <c r="O14" s="26">
        <v>788.43</v>
      </c>
      <c r="P14" s="26">
        <v>1783.59</v>
      </c>
      <c r="Q14" s="27">
        <v>1542.5</v>
      </c>
      <c r="R14" s="20"/>
    </row>
    <row r="15" spans="6:18" ht="15.75">
      <c r="F15" s="23">
        <v>10</v>
      </c>
      <c r="G15" s="23" t="s">
        <v>24</v>
      </c>
      <c r="H15" s="23">
        <v>55</v>
      </c>
      <c r="I15" s="24">
        <v>2876.7000000000003</v>
      </c>
      <c r="J15" s="24">
        <v>869.02</v>
      </c>
      <c r="K15" s="25">
        <v>30.208919942990228</v>
      </c>
      <c r="L15" s="26">
        <v>185.9</v>
      </c>
      <c r="M15" s="26">
        <v>170.69</v>
      </c>
      <c r="N15" s="27">
        <f t="shared" si="0"/>
        <v>58.200000000000017</v>
      </c>
      <c r="O15" s="26">
        <v>414.79</v>
      </c>
      <c r="P15" s="26">
        <v>229.72</v>
      </c>
      <c r="Q15" s="27">
        <v>138.92000000000002</v>
      </c>
      <c r="R15" s="20"/>
    </row>
    <row r="16" spans="6:18" ht="15.75">
      <c r="F16" s="23">
        <v>11</v>
      </c>
      <c r="G16" s="23" t="s">
        <v>14</v>
      </c>
      <c r="H16" s="23">
        <v>153</v>
      </c>
      <c r="I16" s="24">
        <v>7438.72</v>
      </c>
      <c r="J16" s="24">
        <v>2773.88</v>
      </c>
      <c r="K16" s="25">
        <v>37.289748773982616</v>
      </c>
      <c r="L16" s="26">
        <v>321.18</v>
      </c>
      <c r="M16" s="26">
        <v>542.83000000000004</v>
      </c>
      <c r="N16" s="27">
        <f t="shared" si="0"/>
        <v>241.7999999999999</v>
      </c>
      <c r="O16" s="26">
        <v>1105.81</v>
      </c>
      <c r="P16" s="26">
        <v>231.17</v>
      </c>
      <c r="Q16" s="27">
        <v>215.57000000000002</v>
      </c>
      <c r="R16" s="20"/>
    </row>
    <row r="17" spans="6:18" ht="15.75">
      <c r="F17" s="23">
        <v>12</v>
      </c>
      <c r="G17" s="23" t="s">
        <v>15</v>
      </c>
      <c r="H17" s="23">
        <v>350</v>
      </c>
      <c r="I17" s="24">
        <v>21444.639999999999</v>
      </c>
      <c r="J17" s="24">
        <v>22848.33</v>
      </c>
      <c r="K17" s="25">
        <v>106.54564497235674</v>
      </c>
      <c r="L17" s="26">
        <v>7243.57</v>
      </c>
      <c r="M17" s="26">
        <v>5838.75</v>
      </c>
      <c r="N17" s="27">
        <f t="shared" si="0"/>
        <v>1435.8199999999997</v>
      </c>
      <c r="O17" s="26">
        <v>14518.14</v>
      </c>
      <c r="P17" s="26">
        <v>4419.76</v>
      </c>
      <c r="Q17" s="27">
        <v>622.12</v>
      </c>
      <c r="R17" s="20"/>
    </row>
    <row r="18" spans="6:18" ht="15.75">
      <c r="F18" s="23">
        <v>13</v>
      </c>
      <c r="G18" s="23" t="s">
        <v>16</v>
      </c>
      <c r="H18" s="23">
        <v>75</v>
      </c>
      <c r="I18" s="24">
        <v>3010.3500000000004</v>
      </c>
      <c r="J18" s="24">
        <v>1541.09</v>
      </c>
      <c r="K18" s="25">
        <v>51.19305064195192</v>
      </c>
      <c r="L18" s="26">
        <v>334.24</v>
      </c>
      <c r="M18" s="26">
        <v>246.7</v>
      </c>
      <c r="N18" s="27">
        <f t="shared" si="0"/>
        <v>144.91000000000003</v>
      </c>
      <c r="O18" s="26">
        <v>725.85</v>
      </c>
      <c r="P18" s="26">
        <v>217.91</v>
      </c>
      <c r="Q18" s="27">
        <v>160.82</v>
      </c>
      <c r="R18" s="20"/>
    </row>
    <row r="19" spans="6:18" ht="15.75">
      <c r="F19" s="21" t="s">
        <v>49</v>
      </c>
      <c r="G19" s="22" t="s">
        <v>50</v>
      </c>
      <c r="H19" s="29">
        <v>2546</v>
      </c>
      <c r="I19" s="30">
        <v>217677.64000000004</v>
      </c>
      <c r="J19" s="30">
        <v>113348.13000000002</v>
      </c>
      <c r="K19" s="30">
        <v>52.071554064992611</v>
      </c>
      <c r="L19" s="31">
        <v>14439.98</v>
      </c>
      <c r="M19" s="31">
        <v>26269.54</v>
      </c>
      <c r="N19" s="28">
        <f t="shared" si="0"/>
        <v>10760.73</v>
      </c>
      <c r="O19" s="31">
        <v>51470.25</v>
      </c>
      <c r="P19" s="31">
        <v>13294.62</v>
      </c>
      <c r="Q19" s="28">
        <v>6479.7300000000005</v>
      </c>
      <c r="R19" s="2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CDRatio</vt:lpstr>
      <vt:lpstr>Sheet1</vt:lpstr>
    </vt:vector>
  </TitlesOfParts>
  <Company>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sbi</cp:lastModifiedBy>
  <cp:lastPrinted>2024-04-26T07:44:54Z</cp:lastPrinted>
  <dcterms:created xsi:type="dcterms:W3CDTF">2013-06-28T06:52:05Z</dcterms:created>
  <dcterms:modified xsi:type="dcterms:W3CDTF">2024-06-12T10:35:46Z</dcterms:modified>
</cp:coreProperties>
</file>